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64011"/>
  <workbookProtection workbookAlgorithmName="SHA-512" workbookHashValue="hASDteFsgU3tYWWiBxYTkqfGzK560gl3L566XMNtKH9YNXmqFy0VHCha8bJ+aLg0kyPPaIrkDY2PSGra4yTtAw==" workbookSaltValue="tv8fid4qxdvcCIcWJN/0kQ==" workbookSpinCount="100000" lockStructure="1"/>
  <bookViews>
    <workbookView xWindow="0" yWindow="0" windowWidth="19200" windowHeight="7050"/>
  </bookViews>
  <sheets>
    <sheet name="tool" sheetId="2" r:id="rId1"/>
    <sheet name="Foglio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E13" i="3" s="1"/>
  <c r="C14" i="3"/>
  <c r="E14" i="3" s="1"/>
  <c r="C6" i="3"/>
  <c r="E6" i="3" s="1"/>
  <c r="C7" i="3"/>
  <c r="E7" i="3" s="1"/>
  <c r="C8" i="3"/>
  <c r="E8" i="3" s="1"/>
  <c r="C9" i="3"/>
  <c r="E9" i="3" s="1"/>
  <c r="C10" i="3"/>
  <c r="E10" i="3" s="1"/>
  <c r="C11" i="3"/>
  <c r="E11" i="3" s="1"/>
  <c r="C12" i="3"/>
  <c r="E12" i="3" s="1"/>
  <c r="C5" i="3"/>
  <c r="E5" i="3" s="1"/>
  <c r="E4" i="3"/>
  <c r="C16" i="3" l="1"/>
  <c r="C17" i="3" s="1"/>
  <c r="C18" i="3" s="1"/>
  <c r="C18" i="2" s="1"/>
</calcChain>
</file>

<file path=xl/sharedStrings.xml><?xml version="1.0" encoding="utf-8"?>
<sst xmlns="http://schemas.openxmlformats.org/spreadsheetml/2006/main" count="17" uniqueCount="17">
  <si>
    <t>coefficiente</t>
  </si>
  <si>
    <t>valore modificato</t>
  </si>
  <si>
    <t>prodotto</t>
  </si>
  <si>
    <t>NUMERO DI LATTAZIONE</t>
  </si>
  <si>
    <t>DURATA LATTAZIONE (GIORNI)</t>
  </si>
  <si>
    <t>DURATA ASCIUTTA (GIORNI)</t>
  </si>
  <si>
    <t>HYGIENE SCORE FIANCHI</t>
  </si>
  <si>
    <t>HYGIENE SCORE ZAMPE</t>
  </si>
  <si>
    <t>UTILIZZO DI ANTIBIOTICO ALLA MESSA IN ASCIUTTA (Sì/No)</t>
  </si>
  <si>
    <t>INSERIRE QUI</t>
  </si>
  <si>
    <t>PARAMETRI DELLA BOVINA A FINE LATTAZIONE</t>
  </si>
  <si>
    <t>PRODUZIONE DI LATTE ALLA MESSA IN ASCIUTTA (KG)</t>
  </si>
  <si>
    <t>% DI PROTEINE NEL LATTE ALL'ULTIMO CONTROLLO</t>
  </si>
  <si>
    <t>PRODUZIONE DI LATTE ALL'ULTIMO CONTROLLO (KG)</t>
  </si>
  <si>
    <t>CELLULE SOMATICHE TOTALI ALL'ULTIMO CONTROLLO (*1000)</t>
  </si>
  <si>
    <t>STIMA DELLE CELLULE SOMATICHE TOTALI AD INIZIO LATTAZIONE (*1000)</t>
  </si>
  <si>
    <t>MODELLO DI PREVISIONE DELLA CONTA DELLE CELLULE SOMATICHE TOTALI AD INIZIO LATTAZIONE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</si>
</sst>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2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6C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M18"/>
  <sheetViews>
    <sheetView tabSelected="1" zoomScale="90" zoomScaleNormal="90" workbookViewId="0">
      <selection activeCell="D12" sqref="D12"/>
    </sheetView>
  </sheetViews>
  <sheetFormatPr defaultRowHeight="14.5" x14ac:dyDescent="0.35"/>
  <cols>
    <col min="2" max="2" width="76.54296875" bestFit="1" customWidth="1"/>
    <col min="3" max="3" width="61.7265625" customWidth="1"/>
    <col min="4" max="4" width="20.54296875" style="6" customWidth="1"/>
    <col min="5" max="5" width="11.54296875" style="6" customWidth="1"/>
    <col min="6" max="8" width="9.1796875" style="6" customWidth="1"/>
    <col min="9" max="9" width="12.7265625" style="6" customWidth="1"/>
    <col min="10" max="13" width="9.1796875" style="6"/>
  </cols>
  <sheetData>
    <row r="2" spans="2:5" x14ac:dyDescent="0.35">
      <c r="B2" s="8" t="s">
        <v>16</v>
      </c>
      <c r="C2" s="8"/>
    </row>
    <row r="5" spans="2:5" x14ac:dyDescent="0.35">
      <c r="B5" s="2" t="s">
        <v>10</v>
      </c>
      <c r="C5" s="2" t="s">
        <v>9</v>
      </c>
      <c r="D5" s="7"/>
    </row>
    <row r="6" spans="2:5" ht="21" x14ac:dyDescent="0.5">
      <c r="B6" s="1" t="s">
        <v>3</v>
      </c>
      <c r="C6" s="9"/>
      <c r="E6" s="7"/>
    </row>
    <row r="7" spans="2:5" ht="21" x14ac:dyDescent="0.5">
      <c r="B7" s="1" t="s">
        <v>4</v>
      </c>
      <c r="C7" s="9"/>
      <c r="E7" s="7"/>
    </row>
    <row r="8" spans="2:5" ht="21" x14ac:dyDescent="0.5">
      <c r="B8" s="1" t="s">
        <v>5</v>
      </c>
      <c r="C8" s="9"/>
      <c r="E8" s="7"/>
    </row>
    <row r="9" spans="2:5" ht="21" x14ac:dyDescent="0.5">
      <c r="B9" s="1" t="s">
        <v>12</v>
      </c>
      <c r="C9" s="9"/>
      <c r="E9" s="7"/>
    </row>
    <row r="10" spans="2:5" ht="21" x14ac:dyDescent="0.5">
      <c r="B10" s="1" t="s">
        <v>13</v>
      </c>
      <c r="C10" s="9"/>
      <c r="E10" s="7"/>
    </row>
    <row r="11" spans="2:5" ht="21" x14ac:dyDescent="0.5">
      <c r="B11" s="1" t="s">
        <v>11</v>
      </c>
      <c r="C11" s="9"/>
      <c r="E11" s="7"/>
    </row>
    <row r="12" spans="2:5" ht="21" x14ac:dyDescent="0.5">
      <c r="B12" s="1" t="s">
        <v>6</v>
      </c>
      <c r="C12" s="9"/>
      <c r="E12" s="7"/>
    </row>
    <row r="13" spans="2:5" ht="21" x14ac:dyDescent="0.5">
      <c r="B13" s="1" t="s">
        <v>7</v>
      </c>
      <c r="C13" s="9"/>
      <c r="E13" s="7"/>
    </row>
    <row r="14" spans="2:5" ht="21" x14ac:dyDescent="0.5">
      <c r="B14" s="1" t="s">
        <v>14</v>
      </c>
      <c r="C14" s="9"/>
      <c r="E14" s="7"/>
    </row>
    <row r="15" spans="2:5" ht="21" x14ac:dyDescent="0.5">
      <c r="B15" s="1" t="s">
        <v>8</v>
      </c>
      <c r="C15" s="9"/>
      <c r="E15" s="7"/>
    </row>
    <row r="16" spans="2:5" ht="21" x14ac:dyDescent="0.5">
      <c r="C16" s="10"/>
    </row>
    <row r="17" spans="2:3" ht="21" x14ac:dyDescent="0.5">
      <c r="C17" s="10"/>
    </row>
    <row r="18" spans="2:3" ht="21" x14ac:dyDescent="0.5">
      <c r="B18" s="5" t="s">
        <v>15</v>
      </c>
      <c r="C18" s="9" t="e">
        <f>Foglio1!C18</f>
        <v>#NUM!</v>
      </c>
    </row>
  </sheetData>
  <sheetProtection formatColumns="0"/>
  <mergeCells count="1">
    <mergeCell ref="B2:C2"/>
  </mergeCells>
  <pageMargins left="0.7" right="0.7" top="0.75" bottom="0.75" header="0.3" footer="0.3"/>
  <pageSetup paperSize="9" orientation="portrait" r:id="rId1"/>
  <ignoredErrors>
    <ignoredError sqref="C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F21"/>
  <sheetViews>
    <sheetView workbookViewId="0">
      <selection activeCell="C23" sqref="C23"/>
    </sheetView>
  </sheetViews>
  <sheetFormatPr defaultRowHeight="14.5" x14ac:dyDescent="0.35"/>
  <cols>
    <col min="3" max="3" width="12.1796875" customWidth="1"/>
    <col min="5" max="5" width="12.7265625" bestFit="1" customWidth="1"/>
  </cols>
  <sheetData>
    <row r="2" spans="2:6" x14ac:dyDescent="0.35">
      <c r="B2" s="3"/>
      <c r="C2" s="3"/>
      <c r="D2" s="3"/>
      <c r="E2" s="3"/>
      <c r="F2" s="3"/>
    </row>
    <row r="3" spans="2:6" x14ac:dyDescent="0.35">
      <c r="B3" s="3"/>
      <c r="C3" s="3" t="s">
        <v>1</v>
      </c>
      <c r="D3" s="3" t="s">
        <v>0</v>
      </c>
      <c r="E3" s="3" t="s">
        <v>2</v>
      </c>
      <c r="F3" s="3"/>
    </row>
    <row r="4" spans="2:6" x14ac:dyDescent="0.35">
      <c r="B4" s="3"/>
      <c r="C4" s="4">
        <v>2.9471919990000002</v>
      </c>
      <c r="D4" s="3"/>
      <c r="E4" s="3">
        <f>C4</f>
        <v>2.9471919990000002</v>
      </c>
      <c r="F4" s="3"/>
    </row>
    <row r="5" spans="2:6" x14ac:dyDescent="0.35">
      <c r="B5" s="3"/>
      <c r="C5" s="3">
        <f>tool!C6</f>
        <v>0</v>
      </c>
      <c r="D5" s="4">
        <v>6.4884449999999996E-2</v>
      </c>
      <c r="E5" s="3">
        <f>C5*D5</f>
        <v>0</v>
      </c>
      <c r="F5" s="3"/>
    </row>
    <row r="6" spans="2:6" x14ac:dyDescent="0.35">
      <c r="B6" s="3"/>
      <c r="C6" s="3">
        <f>tool!C7</f>
        <v>0</v>
      </c>
      <c r="D6" s="4">
        <v>6.9707899999999997E-4</v>
      </c>
      <c r="E6" s="3">
        <f t="shared" ref="E6:E14" si="0">C6*D6</f>
        <v>0</v>
      </c>
      <c r="F6" s="3"/>
    </row>
    <row r="7" spans="2:6" x14ac:dyDescent="0.35">
      <c r="B7" s="3"/>
      <c r="C7" s="3">
        <f>tool!C8</f>
        <v>0</v>
      </c>
      <c r="D7" s="4">
        <v>5.8730079999999999E-3</v>
      </c>
      <c r="E7" s="3">
        <f t="shared" si="0"/>
        <v>0</v>
      </c>
      <c r="F7" s="3"/>
    </row>
    <row r="8" spans="2:6" x14ac:dyDescent="0.35">
      <c r="B8" s="3"/>
      <c r="C8" s="3">
        <f>tool!C9</f>
        <v>0</v>
      </c>
      <c r="D8" s="4">
        <v>-0.22468296400000001</v>
      </c>
      <c r="E8" s="3">
        <f t="shared" si="0"/>
        <v>0</v>
      </c>
      <c r="F8" s="3"/>
    </row>
    <row r="9" spans="2:6" x14ac:dyDescent="0.35">
      <c r="B9" s="3"/>
      <c r="C9" s="3">
        <f>tool!C10</f>
        <v>0</v>
      </c>
      <c r="D9" s="4">
        <v>-8.0648230000000005E-3</v>
      </c>
      <c r="E9" s="3">
        <f t="shared" si="0"/>
        <v>0</v>
      </c>
      <c r="F9" s="3"/>
    </row>
    <row r="10" spans="2:6" x14ac:dyDescent="0.35">
      <c r="B10" s="3"/>
      <c r="C10" s="3">
        <f>tool!C11</f>
        <v>0</v>
      </c>
      <c r="D10" s="4">
        <v>1.0239643999999999E-2</v>
      </c>
      <c r="E10" s="3">
        <f t="shared" si="0"/>
        <v>0</v>
      </c>
      <c r="F10" s="3"/>
    </row>
    <row r="11" spans="2:6" x14ac:dyDescent="0.35">
      <c r="B11" s="3"/>
      <c r="C11" s="3">
        <f>tool!C12</f>
        <v>0</v>
      </c>
      <c r="D11" s="4">
        <v>0.15336622899999999</v>
      </c>
      <c r="E11" s="3">
        <f t="shared" si="0"/>
        <v>0</v>
      </c>
      <c r="F11" s="3"/>
    </row>
    <row r="12" spans="2:6" x14ac:dyDescent="0.35">
      <c r="B12" s="3"/>
      <c r="C12" s="3">
        <f>tool!C13</f>
        <v>0</v>
      </c>
      <c r="D12" s="4">
        <v>-9.2494773000000002E-2</v>
      </c>
      <c r="E12" s="3">
        <f t="shared" si="0"/>
        <v>0</v>
      </c>
      <c r="F12" s="3"/>
    </row>
    <row r="13" spans="2:6" x14ac:dyDescent="0.35">
      <c r="B13" s="3"/>
      <c r="C13" s="3" t="e">
        <f>LOG10(tool!C14*1000)</f>
        <v>#NUM!</v>
      </c>
      <c r="D13" s="4">
        <v>0.41583451100000002</v>
      </c>
      <c r="E13" s="3" t="e">
        <f t="shared" si="0"/>
        <v>#NUM!</v>
      </c>
      <c r="F13" s="3"/>
    </row>
    <row r="14" spans="2:6" x14ac:dyDescent="0.35">
      <c r="B14" s="3"/>
      <c r="C14" s="3">
        <f>IF(tool!C15="no",0,1)</f>
        <v>1</v>
      </c>
      <c r="D14" s="4">
        <v>-0.22645195500000001</v>
      </c>
      <c r="E14" s="3">
        <f t="shared" si="0"/>
        <v>-0.22645195500000001</v>
      </c>
      <c r="F14" s="3"/>
    </row>
    <row r="15" spans="2:6" x14ac:dyDescent="0.35">
      <c r="B15" s="3"/>
      <c r="C15" s="3"/>
      <c r="D15" s="3"/>
      <c r="E15" s="3"/>
      <c r="F15" s="3"/>
    </row>
    <row r="16" spans="2:6" x14ac:dyDescent="0.35">
      <c r="B16" s="3"/>
      <c r="C16" s="3" t="e">
        <f>SUM(E4:E14)</f>
        <v>#NUM!</v>
      </c>
      <c r="D16" s="3"/>
      <c r="E16" s="3"/>
      <c r="F16" s="3"/>
    </row>
    <row r="17" spans="2:6" x14ac:dyDescent="0.35">
      <c r="B17" s="3"/>
      <c r="C17" s="3" t="e">
        <f>(10^C16)/1000</f>
        <v>#NUM!</v>
      </c>
      <c r="D17" s="3"/>
      <c r="E17" s="3"/>
      <c r="F17" s="3"/>
    </row>
    <row r="18" spans="2:6" x14ac:dyDescent="0.35">
      <c r="B18" s="3"/>
      <c r="C18" s="3" t="e">
        <f>TRUNC(C17)</f>
        <v>#NUM!</v>
      </c>
      <c r="D18" s="3"/>
      <c r="E18" s="3"/>
      <c r="F18" s="3"/>
    </row>
    <row r="19" spans="2:6" x14ac:dyDescent="0.35">
      <c r="B19" s="3"/>
      <c r="C19" s="3"/>
      <c r="D19" s="3"/>
      <c r="E19" s="3"/>
      <c r="F19" s="3"/>
    </row>
    <row r="20" spans="2:6" x14ac:dyDescent="0.35">
      <c r="B20" s="3"/>
      <c r="C20" s="3"/>
      <c r="D20" s="3"/>
      <c r="E20" s="3"/>
      <c r="F20" s="3"/>
    </row>
    <row r="21" spans="2:6" x14ac:dyDescent="0.35">
      <c r="B21" s="3"/>
      <c r="C21" s="3"/>
      <c r="D21" s="3"/>
      <c r="E21" s="3"/>
      <c r="F21" s="3"/>
    </row>
  </sheetData>
  <pageMargins left="0.7" right="0.7" top="0.75" bottom="0.75" header="0.3" footer="0.3"/>
  <ignoredErrors>
    <ignoredError sqref="C13 E13 C16:C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tool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2022-07-01T07:28:49Z</dcterms:modified>
</cp:coreProperties>
</file>