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64011"/>
  <workbookProtection workbookAlgorithmName="SHA-512" workbookHashValue="1VOQZVsXXkhGZKybdgO+LP4YfZAifZv8tT4arpICTtWnApUfGUreayFj2OR3jpYOub/10j49nE+BQfYdgAY8+Q==" workbookSaltValue="8cXo0bdq0Hv0uFQuVe2Ang==" workbookSpinCount="100000" lockStructure="1"/>
  <bookViews>
    <workbookView xWindow="0" yWindow="0" windowWidth="28800" windowHeight="12330" firstSheet="1" activeTab="1"/>
  </bookViews>
  <sheets>
    <sheet name="foglio calcolo" sheetId="3" state="hidden" r:id="rId1"/>
    <sheet name="to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D6" i="3"/>
  <c r="F6" i="3" s="1"/>
  <c r="F5" i="3"/>
  <c r="D16" i="3" l="1"/>
  <c r="D17" i="3" s="1"/>
  <c r="C17" i="3" s="1"/>
  <c r="C17" i="2" s="1"/>
</calcChain>
</file>

<file path=xl/sharedStrings.xml><?xml version="1.0" encoding="utf-8"?>
<sst xmlns="http://schemas.openxmlformats.org/spreadsheetml/2006/main" count="29" uniqueCount="17">
  <si>
    <t>coefficiente</t>
  </si>
  <si>
    <t>valore modificato</t>
  </si>
  <si>
    <t>prodotto</t>
  </si>
  <si>
    <t>NUMERO DI LATTAZIONE</t>
  </si>
  <si>
    <t>DURATA LATTAZIONE (GIORNI)</t>
  </si>
  <si>
    <t>DURATA ASCIUTTA (GIORNI)</t>
  </si>
  <si>
    <t>HYGIENE SCORE FIANCHI</t>
  </si>
  <si>
    <t>UTILIZZO DI ANTIBIOTICO ALLA MESSA IN ASCIUTTA (Sì/No)</t>
  </si>
  <si>
    <t>INSERIRE QUI</t>
  </si>
  <si>
    <t>PARAMETRI DELLA BOVINA A FINE LATTAZIONE</t>
  </si>
  <si>
    <t>PRODUZIONE DI LATTE ALLA MESSA IN ASCIUTTA (KG)</t>
  </si>
  <si>
    <t>% DI PROTEINE NEL LATTE ALL'ULTIMO CONTROLLO</t>
  </si>
  <si>
    <t>PRODUZIONE DI LATTE ALL'ULTIMO CONTROLLO (KG)</t>
  </si>
  <si>
    <t>CELLULE SOMATICHE TOTALI ALL'ULTIMO CONTROLLO (*1000)</t>
  </si>
  <si>
    <t>STIMA DELLE CELLULE SOMATICHE TOTALI AD INIZIO LATTAZIONE (*1000)</t>
  </si>
  <si>
    <t>TOOL PER LA STIMA DELLE CELLULE SOMATICHE TOTALI AD INIZIO LATTAZIONE</t>
  </si>
  <si>
    <t>MODELLO DI PREVISIONE DELLA CONTA DELLE CELLULE SOMATICHE TOTALI AD INIZIO LATTAZIONE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</si>
</sst>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2" borderId="1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6C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Q18"/>
  <sheetViews>
    <sheetView zoomScale="80" zoomScaleNormal="80" workbookViewId="0">
      <selection activeCell="M22" sqref="M22"/>
    </sheetView>
  </sheetViews>
  <sheetFormatPr defaultRowHeight="15" x14ac:dyDescent="0.25"/>
  <cols>
    <col min="2" max="2" width="76.5703125" bestFit="1" customWidth="1"/>
    <col min="3" max="3" width="23.140625" customWidth="1"/>
    <col min="4" max="4" width="20.42578125" style="5" hidden="1" customWidth="1"/>
    <col min="5" max="5" width="11.5703125" style="5" hidden="1" customWidth="1"/>
    <col min="6" max="9" width="0" style="5" hidden="1" customWidth="1"/>
    <col min="10" max="17" width="9.140625" style="5"/>
  </cols>
  <sheetData>
    <row r="2" spans="2:8" x14ac:dyDescent="0.25">
      <c r="B2" s="9" t="s">
        <v>15</v>
      </c>
      <c r="C2" s="9"/>
      <c r="D2" s="7"/>
      <c r="E2" s="7"/>
      <c r="F2" s="7"/>
      <c r="G2" s="7"/>
      <c r="H2" s="7"/>
    </row>
    <row r="3" spans="2:8" x14ac:dyDescent="0.25">
      <c r="D3" s="7"/>
      <c r="E3" s="7"/>
      <c r="F3" s="7"/>
      <c r="G3" s="7"/>
      <c r="H3" s="7"/>
    </row>
    <row r="4" spans="2:8" x14ac:dyDescent="0.25">
      <c r="D4" s="7" t="s">
        <v>1</v>
      </c>
      <c r="E4" s="7" t="s">
        <v>0</v>
      </c>
      <c r="F4" s="7" t="s">
        <v>2</v>
      </c>
      <c r="G4" s="7"/>
      <c r="H4" s="7"/>
    </row>
    <row r="5" spans="2:8" x14ac:dyDescent="0.25">
      <c r="B5" s="3" t="s">
        <v>9</v>
      </c>
      <c r="C5" s="3" t="s">
        <v>8</v>
      </c>
      <c r="D5" s="8">
        <v>3.0210661559999998</v>
      </c>
      <c r="E5" s="7"/>
      <c r="F5" s="7">
        <f>D5</f>
        <v>3.0210661559999998</v>
      </c>
      <c r="G5" s="7"/>
      <c r="H5" s="7"/>
    </row>
    <row r="6" spans="2:8" x14ac:dyDescent="0.25">
      <c r="B6" s="2" t="s">
        <v>3</v>
      </c>
      <c r="C6" s="1"/>
      <c r="D6" s="7">
        <f>tool!C6</f>
        <v>0</v>
      </c>
      <c r="E6" s="8">
        <v>5.8136339000000002E-2</v>
      </c>
      <c r="F6" s="7">
        <f>D6*E6</f>
        <v>0</v>
      </c>
      <c r="G6" s="7"/>
      <c r="H6" s="7"/>
    </row>
    <row r="7" spans="2:8" x14ac:dyDescent="0.25">
      <c r="B7" s="2" t="s">
        <v>4</v>
      </c>
      <c r="C7" s="1"/>
      <c r="D7" s="7">
        <f>tool!C7</f>
        <v>0</v>
      </c>
      <c r="E7" s="8">
        <v>7.3587800000000003E-4</v>
      </c>
      <c r="F7" s="7">
        <f t="shared" ref="F7:F14" si="0">D7*E7</f>
        <v>0</v>
      </c>
      <c r="G7" s="7"/>
      <c r="H7" s="7"/>
    </row>
    <row r="8" spans="2:8" x14ac:dyDescent="0.25">
      <c r="B8" s="2" t="s">
        <v>5</v>
      </c>
      <c r="C8" s="1"/>
      <c r="D8" s="7">
        <f>tool!C8</f>
        <v>0</v>
      </c>
      <c r="E8" s="8">
        <v>5.764768E-3</v>
      </c>
      <c r="F8" s="7">
        <f t="shared" si="0"/>
        <v>0</v>
      </c>
      <c r="G8" s="7"/>
      <c r="H8" s="7"/>
    </row>
    <row r="9" spans="2:8" x14ac:dyDescent="0.25">
      <c r="B9" s="2" t="s">
        <v>11</v>
      </c>
      <c r="C9" s="1"/>
      <c r="D9" s="7">
        <f>tool!C9</f>
        <v>0</v>
      </c>
      <c r="E9" s="8">
        <v>-0.24645941699999999</v>
      </c>
      <c r="F9" s="7">
        <f t="shared" si="0"/>
        <v>0</v>
      </c>
      <c r="G9" s="7"/>
      <c r="H9" s="7"/>
    </row>
    <row r="10" spans="2:8" x14ac:dyDescent="0.25">
      <c r="B10" s="2" t="s">
        <v>12</v>
      </c>
      <c r="C10" s="1"/>
      <c r="D10" s="7">
        <f>tool!C10</f>
        <v>0</v>
      </c>
      <c r="E10" s="8">
        <v>-1.0024342E-2</v>
      </c>
      <c r="F10" s="7">
        <f t="shared" si="0"/>
        <v>0</v>
      </c>
      <c r="G10" s="7"/>
      <c r="H10" s="7"/>
    </row>
    <row r="11" spans="2:8" x14ac:dyDescent="0.25">
      <c r="B11" s="2" t="s">
        <v>10</v>
      </c>
      <c r="C11" s="1"/>
      <c r="D11" s="7">
        <f>tool!C11</f>
        <v>0</v>
      </c>
      <c r="E11" s="8">
        <v>1.1062605E-2</v>
      </c>
      <c r="F11" s="7">
        <f t="shared" si="0"/>
        <v>0</v>
      </c>
      <c r="G11" s="7"/>
      <c r="H11" s="7"/>
    </row>
    <row r="12" spans="2:8" x14ac:dyDescent="0.25">
      <c r="B12" s="2" t="s">
        <v>6</v>
      </c>
      <c r="C12" s="1"/>
      <c r="D12" s="7">
        <f>tool!C12</f>
        <v>0</v>
      </c>
      <c r="E12" s="8">
        <v>0.11817061700000001</v>
      </c>
      <c r="F12" s="7">
        <f t="shared" si="0"/>
        <v>0</v>
      </c>
      <c r="G12" s="7"/>
      <c r="H12" s="7"/>
    </row>
    <row r="13" spans="2:8" x14ac:dyDescent="0.25">
      <c r="B13" s="2" t="s">
        <v>13</v>
      </c>
      <c r="C13" s="1"/>
      <c r="D13" s="7" t="e">
        <f>LOG10(tool!C13*1000)</f>
        <v>#NUM!</v>
      </c>
      <c r="E13" s="8">
        <v>0.39467333599999999</v>
      </c>
      <c r="F13" s="7" t="e">
        <f t="shared" si="0"/>
        <v>#NUM!</v>
      </c>
      <c r="G13" s="7"/>
      <c r="H13" s="7"/>
    </row>
    <row r="14" spans="2:8" x14ac:dyDescent="0.25">
      <c r="B14" s="2" t="s">
        <v>7</v>
      </c>
      <c r="C14" s="1"/>
      <c r="D14" s="7">
        <f>IF(tool!C14="no",0,1)</f>
        <v>1</v>
      </c>
      <c r="E14" s="8">
        <v>-0.221350932</v>
      </c>
      <c r="F14" s="7">
        <f t="shared" si="0"/>
        <v>-0.221350932</v>
      </c>
      <c r="G14" s="7"/>
      <c r="H14" s="7"/>
    </row>
    <row r="15" spans="2:8" x14ac:dyDescent="0.25">
      <c r="D15" s="7"/>
      <c r="E15" s="7"/>
      <c r="F15" s="7"/>
      <c r="G15" s="7"/>
      <c r="H15" s="7"/>
    </row>
    <row r="16" spans="2:8" x14ac:dyDescent="0.25">
      <c r="D16" s="7" t="e">
        <f>SUM(F5:F14)</f>
        <v>#NUM!</v>
      </c>
      <c r="E16" s="7"/>
      <c r="F16" s="7"/>
      <c r="G16" s="7"/>
      <c r="H16" s="7"/>
    </row>
    <row r="17" spans="2:8" x14ac:dyDescent="0.25">
      <c r="B17" s="4" t="s">
        <v>14</v>
      </c>
      <c r="C17" s="1" t="e">
        <f>TRUNC(D17)</f>
        <v>#NUM!</v>
      </c>
      <c r="D17" s="7" t="e">
        <f>(10^D16)/1000</f>
        <v>#NUM!</v>
      </c>
      <c r="E17" s="7"/>
      <c r="F17" s="7"/>
      <c r="G17" s="7"/>
      <c r="H17" s="7"/>
    </row>
    <row r="18" spans="2:8" x14ac:dyDescent="0.25">
      <c r="D18" s="7"/>
      <c r="E18" s="7"/>
      <c r="F18" s="7"/>
      <c r="G18" s="7"/>
      <c r="H18" s="7"/>
    </row>
  </sheetData>
  <mergeCells count="1">
    <mergeCell ref="B2:C2"/>
  </mergeCells>
  <pageMargins left="0.7" right="0.7" top="0.75" bottom="0.75" header="0.3" footer="0.3"/>
  <pageSetup paperSize="9" orientation="portrait" r:id="rId1"/>
  <ignoredErrors>
    <ignoredError sqref="D13 D16:D17 F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Q17"/>
  <sheetViews>
    <sheetView tabSelected="1" zoomScaleNormal="100" workbookViewId="0">
      <selection activeCell="B22" sqref="B22"/>
    </sheetView>
  </sheetViews>
  <sheetFormatPr defaultRowHeight="15" x14ac:dyDescent="0.25"/>
  <cols>
    <col min="2" max="2" width="76.5703125" bestFit="1" customWidth="1"/>
    <col min="3" max="3" width="23.140625" customWidth="1"/>
    <col min="4" max="4" width="20.42578125" style="5" customWidth="1"/>
    <col min="5" max="5" width="11.5703125" style="5" customWidth="1"/>
    <col min="6" max="17" width="9.140625" style="5"/>
  </cols>
  <sheetData>
    <row r="2" spans="2:5" x14ac:dyDescent="0.25">
      <c r="B2" s="9" t="s">
        <v>16</v>
      </c>
      <c r="C2" s="9"/>
    </row>
    <row r="5" spans="2:5" x14ac:dyDescent="0.25">
      <c r="B5" s="3" t="s">
        <v>9</v>
      </c>
      <c r="C5" s="3" t="s">
        <v>8</v>
      </c>
      <c r="D5" s="6"/>
    </row>
    <row r="6" spans="2:5" x14ac:dyDescent="0.25">
      <c r="B6" s="2" t="s">
        <v>3</v>
      </c>
      <c r="C6" s="1"/>
      <c r="E6" s="6"/>
    </row>
    <row r="7" spans="2:5" x14ac:dyDescent="0.25">
      <c r="B7" s="2" t="s">
        <v>4</v>
      </c>
      <c r="C7" s="1"/>
      <c r="E7" s="6"/>
    </row>
    <row r="8" spans="2:5" x14ac:dyDescent="0.25">
      <c r="B8" s="2" t="s">
        <v>5</v>
      </c>
      <c r="C8" s="1"/>
      <c r="E8" s="6"/>
    </row>
    <row r="9" spans="2:5" x14ac:dyDescent="0.25">
      <c r="B9" s="2" t="s">
        <v>11</v>
      </c>
      <c r="C9" s="1"/>
      <c r="E9" s="6"/>
    </row>
    <row r="10" spans="2:5" x14ac:dyDescent="0.25">
      <c r="B10" s="2" t="s">
        <v>12</v>
      </c>
      <c r="C10" s="1"/>
      <c r="E10" s="6"/>
    </row>
    <row r="11" spans="2:5" x14ac:dyDescent="0.25">
      <c r="B11" s="2" t="s">
        <v>10</v>
      </c>
      <c r="C11" s="1"/>
      <c r="E11" s="6"/>
    </row>
    <row r="12" spans="2:5" x14ac:dyDescent="0.25">
      <c r="B12" s="2" t="s">
        <v>6</v>
      </c>
      <c r="C12" s="1"/>
      <c r="E12" s="6"/>
    </row>
    <row r="13" spans="2:5" x14ac:dyDescent="0.25">
      <c r="B13" s="2" t="s">
        <v>13</v>
      </c>
      <c r="C13" s="1"/>
      <c r="E13" s="6"/>
    </row>
    <row r="14" spans="2:5" x14ac:dyDescent="0.25">
      <c r="B14" s="2" t="s">
        <v>7</v>
      </c>
      <c r="C14" s="1"/>
      <c r="E14" s="6"/>
    </row>
    <row r="17" spans="2:3" x14ac:dyDescent="0.25">
      <c r="B17" s="4" t="s">
        <v>14</v>
      </c>
      <c r="C17" s="1" t="e">
        <f>'foglio calcolo'!C17</f>
        <v>#NUM!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calcolo</vt:lpstr>
      <vt:lpstr>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2022-08-31T07:50:33Z</dcterms:modified>
</cp:coreProperties>
</file>